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80" i="1" l="1"/>
  <c r="G74" i="1" l="1"/>
  <c r="G73" i="1"/>
  <c r="G72" i="1"/>
  <c r="G70" i="1"/>
  <c r="G69" i="1"/>
  <c r="G68" i="1"/>
  <c r="G67" i="1"/>
  <c r="G75" i="1"/>
  <c r="G65" i="1"/>
  <c r="G54" i="1"/>
  <c r="G53" i="1"/>
  <c r="G52" i="1"/>
  <c r="G50" i="1"/>
  <c r="G59" i="1"/>
  <c r="G77" i="1"/>
  <c r="G76" i="1"/>
  <c r="G79" i="1"/>
  <c r="G32" i="1"/>
  <c r="G31" i="1"/>
  <c r="G45" i="1"/>
  <c r="G44" i="1"/>
  <c r="G43" i="1"/>
  <c r="G42" i="1"/>
  <c r="G41" i="1"/>
  <c r="G40" i="1"/>
  <c r="G33" i="1"/>
  <c r="G39" i="1"/>
  <c r="G46" i="1"/>
  <c r="G35" i="1"/>
  <c r="G47" i="1"/>
  <c r="G34" i="1"/>
  <c r="H22" i="1" l="1"/>
  <c r="H21" i="1"/>
  <c r="H23" i="1" l="1"/>
  <c r="H25" i="1" s="1"/>
</calcChain>
</file>

<file path=xl/sharedStrings.xml><?xml version="1.0" encoding="utf-8"?>
<sst xmlns="http://schemas.openxmlformats.org/spreadsheetml/2006/main" count="91" uniqueCount="71">
  <si>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</si>
  <si>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</si>
  <si>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</si>
  <si>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</si>
  <si>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</si>
  <si>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</si>
  <si>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</si>
  <si>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</si>
  <si>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</si>
  <si>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</si>
  <si>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</si>
  <si>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</si>
  <si>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</si>
  <si>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</si>
  <si>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</si>
  <si>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</si>
  <si>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</si>
  <si>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помещений- 3258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</si>
  <si>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- 5 этажей, 2 подъезда</t>
    </r>
  </si>
  <si>
    <t>1.6. Количество квартир: 91</t>
  </si>
  <si>
    <r>
      <t>1.7. Степень износа: 35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</si>
  <si>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</si>
  <si>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</si>
  <si>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</si>
  <si>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</si>
  <si>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</si>
  <si>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</si>
  <si>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66:11:4301001:1681</t>
  </si>
  <si>
    <t>1.9. Год постройки: 1997</t>
  </si>
  <si>
    <t>Управление МКД 1 полугодие</t>
  </si>
  <si>
    <t>тариф</t>
  </si>
  <si>
    <t>Управление МКД 2 полугодие</t>
  </si>
  <si>
    <t>Специалист по МКД:</t>
  </si>
  <si>
    <t>Обслуживание прибора учета отопления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</si>
  <si>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Коммунистическая, 180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</si>
  <si>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</si>
  <si>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2022г</t>
  </si>
  <si>
    <t>Предыдущий остаток на 01.01.2022 г, (руб)</t>
  </si>
  <si>
    <t>Монтаж освещения в МОП, шт 1</t>
  </si>
  <si>
    <t>Монтаж освещения кв 77, 78, ч/ч</t>
  </si>
  <si>
    <t>Замена эл. лампочек</t>
  </si>
  <si>
    <t>Ремонт канализации в подвале, м.п.</t>
  </si>
  <si>
    <t xml:space="preserve">Установка урн, шт </t>
  </si>
  <si>
    <t>Замена замка на подвальной двери, шт</t>
  </si>
  <si>
    <t>Е.В. Вигриянова</t>
  </si>
  <si>
    <t>Ремонт эл.оборудования, шт</t>
  </si>
  <si>
    <t>Частичный ремонт кровли, м2</t>
  </si>
  <si>
    <t>Продув стояка ХВС,м</t>
  </si>
  <si>
    <t>Чистка вентиляции кв 89,90, ч/ч</t>
  </si>
  <si>
    <t>Замена стояка отопления, кв. 50, м</t>
  </si>
  <si>
    <t>Израсходовано денежных средств за 2023 год (руб)</t>
  </si>
  <si>
    <t>Остаток денежных средств на 01.01.2023г., (руб)</t>
  </si>
  <si>
    <t>Уборка снега с крыши мкд</t>
  </si>
  <si>
    <t>Ремонт канализации 2 подъезд</t>
  </si>
  <si>
    <t>Чистка фильтра ХВС кв 55</t>
  </si>
  <si>
    <t>Замена электрооборудовая</t>
  </si>
  <si>
    <t>Замена отопления в МКД</t>
  </si>
  <si>
    <t>Замена общедомового эл. счетчика</t>
  </si>
  <si>
    <t>Замена лампочек</t>
  </si>
  <si>
    <t>Ремонт электрооборудования</t>
  </si>
  <si>
    <t>Замена электрооборудования</t>
  </si>
  <si>
    <t>Спуск воздуха со стояка отопления кв 4,90</t>
  </si>
  <si>
    <t>Установка деревянных дверей 2 под 5 эт</t>
  </si>
  <si>
    <t>Продув стояка хвс, замена крана</t>
  </si>
  <si>
    <t>Чистка канализации</t>
  </si>
  <si>
    <t>Ремонт отопления кв 21</t>
  </si>
  <si>
    <t>Чистка вентиляционной вытяжки</t>
  </si>
  <si>
    <t>Ремонт подъезда</t>
  </si>
  <si>
    <t>Ремонт и поверка узла учета</t>
  </si>
  <si>
    <t>Продув стояка хвс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</si>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</sst>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3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14" fontId="4" fillId="2" borderId="1" xfId="0" applyNumberFormat="1" applyFont="1" applyFill="1" applyBorder="1" applyAlignment="1">
      <alignment horizontal="right"/>
    </xf>
    <xf numFmtId="0" fontId="0" fillId="2" borderId="0" xfId="0" applyFill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76" workbookViewId="0">
      <selection activeCell="B87" sqref="B87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0" t="s">
        <v>34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6" spans="1:9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20</v>
      </c>
    </row>
    <row r="14" spans="1:9" s="5" customFormat="1" x14ac:dyDescent="0.25">
      <c r="A14" t="s">
        <v>27</v>
      </c>
    </row>
    <row r="15" spans="1:9" s="5" customFormat="1" x14ac:dyDescent="0.25">
      <c r="A15" t="s">
        <v>28</v>
      </c>
    </row>
    <row r="17" spans="1:9" x14ac:dyDescent="0.25">
      <c r="A17" s="13" t="s">
        <v>4</v>
      </c>
      <c r="B17" s="14"/>
      <c r="C17" s="14"/>
      <c r="D17" s="14"/>
      <c r="E17" s="14"/>
      <c r="F17" s="14"/>
      <c r="G17" s="14"/>
      <c r="H17" s="14"/>
      <c r="I17" s="14"/>
    </row>
    <row r="18" spans="1:9" ht="30" customHeight="1" x14ac:dyDescent="0.25">
      <c r="A18" s="15" t="s">
        <v>8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7" t="s">
        <v>5</v>
      </c>
      <c r="B19" s="24"/>
      <c r="C19" s="24"/>
      <c r="D19" s="24"/>
      <c r="E19" s="24"/>
      <c r="F19" s="24"/>
      <c r="G19" s="8"/>
      <c r="H19" s="21">
        <v>709646.7</v>
      </c>
      <c r="I19" s="22"/>
    </row>
    <row r="20" spans="1:9" x14ac:dyDescent="0.25">
      <c r="A20" s="7" t="s">
        <v>6</v>
      </c>
      <c r="B20" s="24"/>
      <c r="C20" s="24"/>
      <c r="D20" s="24"/>
      <c r="E20" s="24"/>
      <c r="F20" s="24"/>
      <c r="G20" s="8"/>
      <c r="H20" s="21">
        <v>691710.97</v>
      </c>
      <c r="I20" s="22"/>
    </row>
    <row r="21" spans="1:9" x14ac:dyDescent="0.25">
      <c r="A21" s="7" t="s">
        <v>21</v>
      </c>
      <c r="B21" s="24"/>
      <c r="C21" s="24"/>
      <c r="D21" s="24"/>
      <c r="E21" s="24"/>
      <c r="F21" s="24"/>
      <c r="G21" s="8"/>
      <c r="H21" s="21">
        <f>SUM(H20-H19)</f>
        <v>-17935.729999999981</v>
      </c>
      <c r="I21" s="22"/>
    </row>
    <row r="22" spans="1:9" x14ac:dyDescent="0.25">
      <c r="A22" s="7" t="s">
        <v>7</v>
      </c>
      <c r="B22" s="24"/>
      <c r="C22" s="24"/>
      <c r="D22" s="24"/>
      <c r="E22" s="24"/>
      <c r="F22" s="24"/>
      <c r="G22" s="8"/>
      <c r="H22" s="21">
        <f>SUM(H20/H19)*100</f>
        <v>97.472583188225911</v>
      </c>
      <c r="I22" s="22"/>
    </row>
    <row r="23" spans="1:9" x14ac:dyDescent="0.25">
      <c r="A23" s="7" t="s">
        <v>50</v>
      </c>
      <c r="B23" s="24"/>
      <c r="C23" s="24"/>
      <c r="D23" s="24"/>
      <c r="E23" s="24"/>
      <c r="F23" s="24"/>
      <c r="G23" s="8"/>
      <c r="H23" s="21">
        <f>SUM(G80)</f>
        <v>1187496.55</v>
      </c>
      <c r="I23" s="22"/>
    </row>
    <row r="24" spans="1:9" x14ac:dyDescent="0.25">
      <c r="A24" s="7" t="s">
        <v>37</v>
      </c>
      <c r="B24" s="24"/>
      <c r="C24" s="24"/>
      <c r="D24" s="24"/>
      <c r="E24" s="24"/>
      <c r="F24" s="24"/>
      <c r="G24" s="8"/>
      <c r="H24" s="21">
        <v>654104.74</v>
      </c>
      <c r="I24" s="22"/>
    </row>
    <row r="25" spans="1:9" x14ac:dyDescent="0.25">
      <c r="A25" s="7" t="s">
        <v>51</v>
      </c>
      <c r="B25" s="24"/>
      <c r="C25" s="24"/>
      <c r="D25" s="24"/>
      <c r="E25" s="24"/>
      <c r="F25" s="24"/>
      <c r="G25" s="8"/>
      <c r="H25" s="21">
        <f>SUM(H24+H20-H23)</f>
        <v>158319.15999999992</v>
      </c>
      <c r="I25" s="22"/>
    </row>
    <row r="27" spans="1:9" x14ac:dyDescent="0.25">
      <c r="A27" s="23" t="s">
        <v>9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" t="s">
        <v>10</v>
      </c>
    </row>
    <row r="30" spans="1:9" ht="24.75" customHeight="1" x14ac:dyDescent="0.25">
      <c r="A30" s="7" t="s">
        <v>12</v>
      </c>
      <c r="B30" s="8"/>
      <c r="C30" s="7" t="s">
        <v>15</v>
      </c>
      <c r="D30" s="8"/>
      <c r="E30" s="7" t="s">
        <v>14</v>
      </c>
      <c r="F30" s="8"/>
      <c r="G30" s="7" t="s">
        <v>13</v>
      </c>
      <c r="H30" s="8"/>
      <c r="I30" s="2" t="s">
        <v>11</v>
      </c>
    </row>
    <row r="31" spans="1:9" x14ac:dyDescent="0.25">
      <c r="A31" s="7" t="s">
        <v>29</v>
      </c>
      <c r="B31" s="8"/>
      <c r="C31" s="17" t="s">
        <v>30</v>
      </c>
      <c r="D31" s="18"/>
      <c r="E31" s="19">
        <v>4.43</v>
      </c>
      <c r="F31" s="20"/>
      <c r="G31" s="7">
        <f>SUM(E31*3258*7)</f>
        <v>101030.57999999999</v>
      </c>
      <c r="H31" s="8"/>
      <c r="I31" s="4" t="s">
        <v>36</v>
      </c>
    </row>
    <row r="32" spans="1:9" x14ac:dyDescent="0.25">
      <c r="A32" s="7" t="s">
        <v>31</v>
      </c>
      <c r="B32" s="8"/>
      <c r="C32" s="17" t="s">
        <v>30</v>
      </c>
      <c r="D32" s="18"/>
      <c r="E32" s="19">
        <v>5.0199999999999996</v>
      </c>
      <c r="F32" s="20"/>
      <c r="G32" s="21">
        <f>SUM(E32*3258*5)</f>
        <v>81775.799999999988</v>
      </c>
      <c r="H32" s="22"/>
      <c r="I32" s="4" t="s">
        <v>36</v>
      </c>
    </row>
    <row r="33" spans="1:9" x14ac:dyDescent="0.25">
      <c r="A33" s="7" t="s">
        <v>33</v>
      </c>
      <c r="B33" s="8"/>
      <c r="C33" s="7">
        <v>2</v>
      </c>
      <c r="D33" s="8"/>
      <c r="E33" s="7">
        <v>1600</v>
      </c>
      <c r="F33" s="8"/>
      <c r="G33" s="7">
        <f>SUM(C33*E33)</f>
        <v>3200</v>
      </c>
      <c r="H33" s="8"/>
      <c r="I33" s="3" t="s">
        <v>36</v>
      </c>
    </row>
    <row r="34" spans="1:9" x14ac:dyDescent="0.25">
      <c r="A34" s="7" t="s">
        <v>33</v>
      </c>
      <c r="B34" s="8"/>
      <c r="C34" s="7">
        <v>10</v>
      </c>
      <c r="D34" s="8"/>
      <c r="E34" s="7">
        <v>1800</v>
      </c>
      <c r="F34" s="8"/>
      <c r="G34" s="7">
        <f>SUM(C34*E34)</f>
        <v>18000</v>
      </c>
      <c r="H34" s="8"/>
      <c r="I34" s="3" t="s">
        <v>36</v>
      </c>
    </row>
    <row r="35" spans="1:9" x14ac:dyDescent="0.25">
      <c r="A35" s="7" t="s">
        <v>38</v>
      </c>
      <c r="B35" s="8"/>
      <c r="C35" s="7">
        <v>1</v>
      </c>
      <c r="D35" s="8"/>
      <c r="E35" s="7">
        <v>3434.4</v>
      </c>
      <c r="F35" s="8"/>
      <c r="G35" s="7">
        <f t="shared" ref="G35:G79" si="0">SUM(C35*E35)</f>
        <v>3434.4</v>
      </c>
      <c r="H35" s="8"/>
      <c r="I35" s="3">
        <v>44634</v>
      </c>
    </row>
    <row r="36" spans="1:9" ht="16.5" customHeight="1" x14ac:dyDescent="0.25">
      <c r="A36" s="7" t="s">
        <v>39</v>
      </c>
      <c r="B36" s="8"/>
      <c r="C36" s="7">
        <v>8</v>
      </c>
      <c r="D36" s="8"/>
      <c r="E36" s="7">
        <v>761.79</v>
      </c>
      <c r="F36" s="8"/>
      <c r="G36" s="7">
        <v>6094.3</v>
      </c>
      <c r="H36" s="8"/>
      <c r="I36" s="3">
        <v>44650</v>
      </c>
    </row>
    <row r="37" spans="1:9" x14ac:dyDescent="0.25">
      <c r="A37" s="7" t="s">
        <v>40</v>
      </c>
      <c r="B37" s="8"/>
      <c r="C37" s="7">
        <v>3</v>
      </c>
      <c r="D37" s="8"/>
      <c r="E37" s="7">
        <v>124.98</v>
      </c>
      <c r="F37" s="8"/>
      <c r="G37" s="7">
        <v>374.92</v>
      </c>
      <c r="H37" s="8"/>
      <c r="I37" s="3">
        <v>44638</v>
      </c>
    </row>
    <row r="38" spans="1:9" x14ac:dyDescent="0.25">
      <c r="A38" s="7" t="s">
        <v>41</v>
      </c>
      <c r="B38" s="8"/>
      <c r="C38" s="7">
        <v>15</v>
      </c>
      <c r="D38" s="8"/>
      <c r="E38" s="7">
        <v>370.35</v>
      </c>
      <c r="F38" s="8"/>
      <c r="G38" s="7">
        <v>5555.12</v>
      </c>
      <c r="H38" s="8"/>
      <c r="I38" s="3">
        <v>44685</v>
      </c>
    </row>
    <row r="39" spans="1:9" x14ac:dyDescent="0.25">
      <c r="A39" s="7" t="s">
        <v>42</v>
      </c>
      <c r="B39" s="8"/>
      <c r="C39" s="7">
        <v>2</v>
      </c>
      <c r="D39" s="8"/>
      <c r="E39" s="7">
        <v>2484.63</v>
      </c>
      <c r="F39" s="8"/>
      <c r="G39" s="7">
        <f t="shared" ref="G39:G46" si="1">SUM(C39*E39)</f>
        <v>4969.26</v>
      </c>
      <c r="H39" s="8"/>
      <c r="I39" s="3">
        <v>44424</v>
      </c>
    </row>
    <row r="40" spans="1:9" x14ac:dyDescent="0.25">
      <c r="A40" s="7" t="s">
        <v>43</v>
      </c>
      <c r="B40" s="8"/>
      <c r="C40" s="7">
        <v>1</v>
      </c>
      <c r="D40" s="8"/>
      <c r="E40" s="7">
        <v>818.4</v>
      </c>
      <c r="F40" s="8"/>
      <c r="G40" s="7">
        <f t="shared" ref="G40:G45" si="2">SUM(C40*E40)</f>
        <v>818.4</v>
      </c>
      <c r="H40" s="8"/>
      <c r="I40" s="3">
        <v>44186</v>
      </c>
    </row>
    <row r="41" spans="1:9" x14ac:dyDescent="0.25">
      <c r="A41" s="7" t="s">
        <v>43</v>
      </c>
      <c r="B41" s="8"/>
      <c r="C41" s="7">
        <v>1</v>
      </c>
      <c r="D41" s="8"/>
      <c r="E41" s="7">
        <v>865.2</v>
      </c>
      <c r="F41" s="8"/>
      <c r="G41" s="7">
        <f t="shared" si="2"/>
        <v>865.2</v>
      </c>
      <c r="H41" s="8"/>
      <c r="I41" s="3">
        <v>44487</v>
      </c>
    </row>
    <row r="42" spans="1:9" x14ac:dyDescent="0.25">
      <c r="A42" s="7" t="s">
        <v>45</v>
      </c>
      <c r="B42" s="8"/>
      <c r="C42" s="7">
        <v>1</v>
      </c>
      <c r="D42" s="8"/>
      <c r="E42" s="7">
        <v>232.82</v>
      </c>
      <c r="F42" s="8"/>
      <c r="G42" s="7">
        <f t="shared" si="2"/>
        <v>232.82</v>
      </c>
      <c r="H42" s="8"/>
      <c r="I42" s="3">
        <v>44214</v>
      </c>
    </row>
    <row r="43" spans="1:9" x14ac:dyDescent="0.25">
      <c r="A43" s="7" t="s">
        <v>46</v>
      </c>
      <c r="B43" s="8"/>
      <c r="C43" s="7">
        <v>4</v>
      </c>
      <c r="D43" s="8"/>
      <c r="E43" s="7">
        <v>1791.6</v>
      </c>
      <c r="F43" s="8"/>
      <c r="G43" s="7">
        <f t="shared" si="2"/>
        <v>7166.4</v>
      </c>
      <c r="H43" s="8"/>
      <c r="I43" s="3">
        <v>44713</v>
      </c>
    </row>
    <row r="44" spans="1:9" x14ac:dyDescent="0.25">
      <c r="A44" s="7" t="s">
        <v>47</v>
      </c>
      <c r="B44" s="8"/>
      <c r="C44" s="7">
        <v>45</v>
      </c>
      <c r="D44" s="8"/>
      <c r="E44" s="7">
        <v>425.28</v>
      </c>
      <c r="F44" s="8"/>
      <c r="G44" s="7">
        <f t="shared" si="2"/>
        <v>19137.599999999999</v>
      </c>
      <c r="H44" s="8"/>
      <c r="I44" s="6">
        <v>44729</v>
      </c>
    </row>
    <row r="45" spans="1:9" x14ac:dyDescent="0.25">
      <c r="A45" s="7" t="s">
        <v>48</v>
      </c>
      <c r="B45" s="8"/>
      <c r="C45" s="7">
        <v>8</v>
      </c>
      <c r="D45" s="8"/>
      <c r="E45" s="7">
        <v>950.4</v>
      </c>
      <c r="F45" s="8"/>
      <c r="G45" s="7">
        <f t="shared" si="2"/>
        <v>7603.2</v>
      </c>
      <c r="H45" s="8"/>
      <c r="I45" s="3">
        <v>44732</v>
      </c>
    </row>
    <row r="46" spans="1:9" x14ac:dyDescent="0.25">
      <c r="A46" s="7" t="s">
        <v>46</v>
      </c>
      <c r="B46" s="8"/>
      <c r="C46" s="7">
        <v>5</v>
      </c>
      <c r="D46" s="8"/>
      <c r="E46" s="7">
        <v>584.4</v>
      </c>
      <c r="F46" s="8"/>
      <c r="G46" s="7">
        <f t="shared" si="1"/>
        <v>2922</v>
      </c>
      <c r="H46" s="8"/>
      <c r="I46" s="3">
        <v>44732</v>
      </c>
    </row>
    <row r="47" spans="1:9" x14ac:dyDescent="0.25">
      <c r="A47" s="7" t="s">
        <v>49</v>
      </c>
      <c r="B47" s="8"/>
      <c r="C47" s="7">
        <v>4</v>
      </c>
      <c r="D47" s="8"/>
      <c r="E47" s="7">
        <v>1109.5</v>
      </c>
      <c r="F47" s="8"/>
      <c r="G47" s="7">
        <f t="shared" si="0"/>
        <v>4438</v>
      </c>
      <c r="H47" s="8"/>
      <c r="I47" s="3">
        <v>44826</v>
      </c>
    </row>
    <row r="48" spans="1:9" x14ac:dyDescent="0.25">
      <c r="A48" s="7" t="s">
        <v>52</v>
      </c>
      <c r="B48" s="8"/>
      <c r="C48" s="7">
        <v>1.33</v>
      </c>
      <c r="D48" s="8"/>
      <c r="E48" s="7">
        <v>2074.8000000000002</v>
      </c>
      <c r="F48" s="8"/>
      <c r="G48" s="7">
        <v>2759.49</v>
      </c>
      <c r="H48" s="8"/>
      <c r="I48" s="6">
        <v>44589</v>
      </c>
    </row>
    <row r="49" spans="1:9" x14ac:dyDescent="0.25">
      <c r="A49" s="7" t="s">
        <v>53</v>
      </c>
      <c r="B49" s="8"/>
      <c r="C49" s="7">
        <v>10</v>
      </c>
      <c r="D49" s="8"/>
      <c r="E49" s="7">
        <v>814.76</v>
      </c>
      <c r="F49" s="8"/>
      <c r="G49" s="7">
        <v>8147.57</v>
      </c>
      <c r="H49" s="8"/>
      <c r="I49" s="3">
        <v>44634</v>
      </c>
    </row>
    <row r="50" spans="1:9" x14ac:dyDescent="0.25">
      <c r="A50" s="7" t="s">
        <v>54</v>
      </c>
      <c r="B50" s="8"/>
      <c r="C50" s="7">
        <v>1</v>
      </c>
      <c r="D50" s="8"/>
      <c r="E50" s="7">
        <v>1249.74</v>
      </c>
      <c r="F50" s="8"/>
      <c r="G50" s="7">
        <f t="shared" ref="G50:G54" si="3">SUM(C50*E50)</f>
        <v>1249.74</v>
      </c>
      <c r="H50" s="8"/>
      <c r="I50" s="6">
        <v>44670</v>
      </c>
    </row>
    <row r="51" spans="1:9" x14ac:dyDescent="0.25">
      <c r="A51" s="7" t="s">
        <v>55</v>
      </c>
      <c r="B51" s="8"/>
      <c r="C51" s="7">
        <v>2</v>
      </c>
      <c r="D51" s="8"/>
      <c r="E51" s="7">
        <v>2021.55</v>
      </c>
      <c r="F51" s="8"/>
      <c r="G51" s="7">
        <v>4043.11</v>
      </c>
      <c r="H51" s="8"/>
      <c r="I51" s="6">
        <v>44179</v>
      </c>
    </row>
    <row r="52" spans="1:9" s="28" customFormat="1" x14ac:dyDescent="0.25">
      <c r="A52" s="25" t="s">
        <v>56</v>
      </c>
      <c r="B52" s="26"/>
      <c r="C52" s="25">
        <v>24</v>
      </c>
      <c r="D52" s="26"/>
      <c r="E52" s="25">
        <v>2347.75</v>
      </c>
      <c r="F52" s="26"/>
      <c r="G52" s="25">
        <f t="shared" si="3"/>
        <v>56346</v>
      </c>
      <c r="H52" s="26"/>
      <c r="I52" s="27">
        <v>43997</v>
      </c>
    </row>
    <row r="53" spans="1:9" x14ac:dyDescent="0.25">
      <c r="A53" s="7" t="s">
        <v>57</v>
      </c>
      <c r="B53" s="8"/>
      <c r="C53" s="7">
        <v>1</v>
      </c>
      <c r="D53" s="8"/>
      <c r="E53" s="7">
        <v>5074.63</v>
      </c>
      <c r="F53" s="8"/>
      <c r="G53" s="7">
        <f t="shared" si="3"/>
        <v>5074.63</v>
      </c>
      <c r="H53" s="8"/>
      <c r="I53" s="6">
        <v>44095</v>
      </c>
    </row>
    <row r="54" spans="1:9" x14ac:dyDescent="0.25">
      <c r="A54" s="7" t="s">
        <v>40</v>
      </c>
      <c r="B54" s="8"/>
      <c r="C54" s="7">
        <v>6</v>
      </c>
      <c r="D54" s="8"/>
      <c r="E54" s="7">
        <v>66</v>
      </c>
      <c r="F54" s="8"/>
      <c r="G54" s="7">
        <f t="shared" si="3"/>
        <v>396</v>
      </c>
      <c r="H54" s="8"/>
      <c r="I54" s="6">
        <v>44650</v>
      </c>
    </row>
    <row r="55" spans="1:9" x14ac:dyDescent="0.25">
      <c r="A55" s="7" t="s">
        <v>58</v>
      </c>
      <c r="B55" s="8"/>
      <c r="C55" s="7">
        <v>10</v>
      </c>
      <c r="D55" s="8"/>
      <c r="E55" s="7">
        <v>237.71</v>
      </c>
      <c r="F55" s="8"/>
      <c r="G55" s="7">
        <v>2377.02</v>
      </c>
      <c r="H55" s="8"/>
      <c r="I55" s="6">
        <v>44424</v>
      </c>
    </row>
    <row r="56" spans="1:9" x14ac:dyDescent="0.25">
      <c r="A56" s="7" t="s">
        <v>60</v>
      </c>
      <c r="B56" s="8"/>
      <c r="C56" s="7">
        <v>10</v>
      </c>
      <c r="D56" s="8"/>
      <c r="E56" s="7">
        <v>202.16</v>
      </c>
      <c r="F56" s="8"/>
      <c r="G56" s="7">
        <v>2021.65</v>
      </c>
      <c r="H56" s="8"/>
      <c r="I56" s="3">
        <v>44151</v>
      </c>
    </row>
    <row r="57" spans="1:9" x14ac:dyDescent="0.25">
      <c r="A57" s="7" t="s">
        <v>59</v>
      </c>
      <c r="B57" s="8"/>
      <c r="C57" s="7">
        <v>11</v>
      </c>
      <c r="D57" s="8"/>
      <c r="E57" s="7">
        <v>265.12</v>
      </c>
      <c r="F57" s="8"/>
      <c r="G57" s="7">
        <v>2916.28</v>
      </c>
      <c r="H57" s="8"/>
      <c r="I57" s="6">
        <v>44515</v>
      </c>
    </row>
    <row r="58" spans="1:9" x14ac:dyDescent="0.25">
      <c r="A58" s="7" t="s">
        <v>60</v>
      </c>
      <c r="B58" s="8"/>
      <c r="C58" s="7">
        <v>15</v>
      </c>
      <c r="D58" s="8"/>
      <c r="E58" s="7">
        <v>218.65</v>
      </c>
      <c r="F58" s="8"/>
      <c r="G58" s="7">
        <v>3279.72</v>
      </c>
      <c r="H58" s="8"/>
      <c r="I58" s="3">
        <v>44522</v>
      </c>
    </row>
    <row r="59" spans="1:9" x14ac:dyDescent="0.25">
      <c r="A59" s="7" t="s">
        <v>60</v>
      </c>
      <c r="B59" s="8"/>
      <c r="C59" s="7">
        <v>6</v>
      </c>
      <c r="D59" s="8"/>
      <c r="E59" s="7">
        <v>2679.08</v>
      </c>
      <c r="F59" s="8"/>
      <c r="G59" s="7">
        <f t="shared" ref="G59" si="4">SUM(C59*E59)</f>
        <v>16074.48</v>
      </c>
      <c r="H59" s="8"/>
      <c r="I59" s="6">
        <v>44515</v>
      </c>
    </row>
    <row r="60" spans="1:9" x14ac:dyDescent="0.25">
      <c r="A60" s="7" t="s">
        <v>60</v>
      </c>
      <c r="B60" s="8"/>
      <c r="C60" s="7">
        <v>2</v>
      </c>
      <c r="D60" s="8"/>
      <c r="E60" s="7">
        <v>11452.35</v>
      </c>
      <c r="F60" s="8"/>
      <c r="G60" s="7">
        <v>22904.71</v>
      </c>
      <c r="H60" s="8"/>
      <c r="I60" s="3">
        <v>44060</v>
      </c>
    </row>
    <row r="61" spans="1:9" x14ac:dyDescent="0.25">
      <c r="A61" s="7" t="s">
        <v>56</v>
      </c>
      <c r="B61" s="8"/>
      <c r="C61" s="7">
        <v>16</v>
      </c>
      <c r="D61" s="8"/>
      <c r="E61" s="7">
        <v>1601.6</v>
      </c>
      <c r="F61" s="8"/>
      <c r="G61" s="7">
        <v>25625.5</v>
      </c>
      <c r="H61" s="8"/>
      <c r="I61" s="6">
        <v>43969</v>
      </c>
    </row>
    <row r="62" spans="1:9" x14ac:dyDescent="0.25">
      <c r="A62" s="7" t="s">
        <v>40</v>
      </c>
      <c r="B62" s="8"/>
      <c r="C62" s="7">
        <v>10</v>
      </c>
      <c r="D62" s="8"/>
      <c r="E62" s="7">
        <v>224.8</v>
      </c>
      <c r="F62" s="8"/>
      <c r="G62" s="7">
        <v>2248.0100000000002</v>
      </c>
      <c r="H62" s="8"/>
      <c r="I62" s="3">
        <v>44130</v>
      </c>
    </row>
    <row r="63" spans="1:9" x14ac:dyDescent="0.25">
      <c r="A63" s="7" t="s">
        <v>40</v>
      </c>
      <c r="B63" s="8"/>
      <c r="C63" s="7">
        <v>10</v>
      </c>
      <c r="D63" s="8"/>
      <c r="E63" s="7">
        <v>237.71</v>
      </c>
      <c r="F63" s="8"/>
      <c r="G63" s="7">
        <v>2377.02</v>
      </c>
      <c r="H63" s="8"/>
      <c r="I63" s="3">
        <v>43997</v>
      </c>
    </row>
    <row r="64" spans="1:9" x14ac:dyDescent="0.25">
      <c r="A64" s="7" t="s">
        <v>40</v>
      </c>
      <c r="B64" s="8"/>
      <c r="C64" s="7">
        <v>10</v>
      </c>
      <c r="D64" s="8"/>
      <c r="E64" s="7">
        <v>237.71</v>
      </c>
      <c r="F64" s="8"/>
      <c r="G64" s="7">
        <v>2377.02</v>
      </c>
      <c r="H64" s="8"/>
      <c r="I64" s="6">
        <v>43905</v>
      </c>
    </row>
    <row r="65" spans="1:9" x14ac:dyDescent="0.25">
      <c r="A65" s="7" t="s">
        <v>40</v>
      </c>
      <c r="B65" s="8"/>
      <c r="C65" s="7">
        <v>10</v>
      </c>
      <c r="D65" s="8"/>
      <c r="E65" s="7">
        <v>224.81</v>
      </c>
      <c r="F65" s="8"/>
      <c r="G65" s="7">
        <f t="shared" ref="G65:G75" si="5">SUM(C65*E65)</f>
        <v>2248.1</v>
      </c>
      <c r="H65" s="8"/>
      <c r="I65" s="3">
        <v>44130</v>
      </c>
    </row>
    <row r="66" spans="1:9" x14ac:dyDescent="0.25">
      <c r="A66" s="7" t="s">
        <v>40</v>
      </c>
      <c r="B66" s="8"/>
      <c r="C66" s="7">
        <v>10</v>
      </c>
      <c r="D66" s="8"/>
      <c r="E66" s="7">
        <v>237.71</v>
      </c>
      <c r="F66" s="8"/>
      <c r="G66" s="7">
        <v>2377.02</v>
      </c>
      <c r="H66" s="8"/>
      <c r="I66" s="6">
        <v>44333</v>
      </c>
    </row>
    <row r="67" spans="1:9" x14ac:dyDescent="0.25">
      <c r="A67" s="7" t="s">
        <v>60</v>
      </c>
      <c r="B67" s="8"/>
      <c r="C67" s="7">
        <v>1</v>
      </c>
      <c r="D67" s="8"/>
      <c r="E67" s="7">
        <v>5800.38</v>
      </c>
      <c r="F67" s="8"/>
      <c r="G67" s="7">
        <f t="shared" ref="G67:G74" si="6">SUM(C67*E67)</f>
        <v>5800.38</v>
      </c>
      <c r="H67" s="8"/>
      <c r="I67" s="3">
        <v>44025</v>
      </c>
    </row>
    <row r="68" spans="1:9" x14ac:dyDescent="0.25">
      <c r="A68" s="7" t="s">
        <v>40</v>
      </c>
      <c r="B68" s="8"/>
      <c r="C68" s="7">
        <v>6</v>
      </c>
      <c r="D68" s="8"/>
      <c r="E68" s="7">
        <v>66</v>
      </c>
      <c r="F68" s="8"/>
      <c r="G68" s="7">
        <f t="shared" si="6"/>
        <v>396</v>
      </c>
      <c r="H68" s="8"/>
      <c r="I68" s="3">
        <v>44651</v>
      </c>
    </row>
    <row r="69" spans="1:9" x14ac:dyDescent="0.25">
      <c r="A69" s="7" t="s">
        <v>61</v>
      </c>
      <c r="B69" s="8"/>
      <c r="C69" s="7">
        <v>1</v>
      </c>
      <c r="D69" s="8"/>
      <c r="E69" s="7">
        <v>674.1</v>
      </c>
      <c r="F69" s="8"/>
      <c r="G69" s="7">
        <f t="shared" si="6"/>
        <v>674.1</v>
      </c>
      <c r="H69" s="8"/>
      <c r="I69" s="6">
        <v>44820</v>
      </c>
    </row>
    <row r="70" spans="1:9" x14ac:dyDescent="0.25">
      <c r="A70" s="7" t="s">
        <v>62</v>
      </c>
      <c r="B70" s="8"/>
      <c r="C70" s="7">
        <v>1</v>
      </c>
      <c r="D70" s="8"/>
      <c r="E70" s="7">
        <v>1676.15</v>
      </c>
      <c r="F70" s="8"/>
      <c r="G70" s="7">
        <f t="shared" si="6"/>
        <v>1676.15</v>
      </c>
      <c r="H70" s="8"/>
      <c r="I70" s="3">
        <v>44854</v>
      </c>
    </row>
    <row r="71" spans="1:9" x14ac:dyDescent="0.25">
      <c r="A71" s="7" t="s">
        <v>63</v>
      </c>
      <c r="B71" s="8"/>
      <c r="C71" s="7">
        <v>11</v>
      </c>
      <c r="D71" s="8"/>
      <c r="E71" s="7">
        <v>641.83000000000004</v>
      </c>
      <c r="F71" s="8"/>
      <c r="G71" s="7">
        <v>7060.1</v>
      </c>
      <c r="H71" s="8"/>
      <c r="I71" s="6">
        <v>44855</v>
      </c>
    </row>
    <row r="72" spans="1:9" x14ac:dyDescent="0.25">
      <c r="A72" s="7" t="s">
        <v>64</v>
      </c>
      <c r="B72" s="8"/>
      <c r="C72" s="7">
        <v>24</v>
      </c>
      <c r="D72" s="8"/>
      <c r="E72" s="7">
        <v>900.3</v>
      </c>
      <c r="F72" s="8"/>
      <c r="G72" s="7">
        <f t="shared" si="6"/>
        <v>21607.199999999997</v>
      </c>
      <c r="H72" s="8"/>
      <c r="I72" s="3">
        <v>44895</v>
      </c>
    </row>
    <row r="73" spans="1:9" x14ac:dyDescent="0.25">
      <c r="A73" s="7" t="s">
        <v>65</v>
      </c>
      <c r="B73" s="8"/>
      <c r="C73" s="7">
        <v>0.5</v>
      </c>
      <c r="D73" s="8"/>
      <c r="E73" s="7">
        <v>2534.4</v>
      </c>
      <c r="F73" s="8"/>
      <c r="G73" s="7">
        <f t="shared" si="6"/>
        <v>1267.2</v>
      </c>
      <c r="H73" s="8"/>
      <c r="I73" s="6">
        <v>44882</v>
      </c>
    </row>
    <row r="74" spans="1:9" x14ac:dyDescent="0.25">
      <c r="A74" s="7" t="s">
        <v>66</v>
      </c>
      <c r="B74" s="8"/>
      <c r="C74" s="7">
        <v>1</v>
      </c>
      <c r="D74" s="8"/>
      <c r="E74" s="7">
        <v>900</v>
      </c>
      <c r="F74" s="8"/>
      <c r="G74" s="7">
        <f t="shared" si="6"/>
        <v>900</v>
      </c>
      <c r="H74" s="8"/>
      <c r="I74" s="3">
        <v>44914</v>
      </c>
    </row>
    <row r="75" spans="1:9" x14ac:dyDescent="0.25">
      <c r="A75" s="7" t="s">
        <v>59</v>
      </c>
      <c r="B75" s="8"/>
      <c r="C75" s="7">
        <v>1.5</v>
      </c>
      <c r="D75" s="8"/>
      <c r="E75" s="7">
        <v>940.8</v>
      </c>
      <c r="F75" s="8"/>
      <c r="G75" s="7">
        <f t="shared" si="5"/>
        <v>1411.1999999999998</v>
      </c>
      <c r="H75" s="8"/>
      <c r="I75" s="3">
        <v>44911</v>
      </c>
    </row>
    <row r="76" spans="1:9" x14ac:dyDescent="0.25">
      <c r="A76" s="7" t="s">
        <v>67</v>
      </c>
      <c r="B76" s="8"/>
      <c r="C76" s="7">
        <v>1</v>
      </c>
      <c r="D76" s="8"/>
      <c r="E76" s="7">
        <v>698064</v>
      </c>
      <c r="F76" s="8"/>
      <c r="G76" s="7">
        <f t="shared" ref="G76:G77" si="7">SUM(C76*E76)</f>
        <v>698064</v>
      </c>
      <c r="H76" s="8"/>
      <c r="I76" s="3">
        <v>44841</v>
      </c>
    </row>
    <row r="77" spans="1:9" x14ac:dyDescent="0.25">
      <c r="A77" s="7" t="s">
        <v>68</v>
      </c>
      <c r="B77" s="8"/>
      <c r="C77" s="7">
        <v>2</v>
      </c>
      <c r="D77" s="8"/>
      <c r="E77" s="7">
        <v>3850</v>
      </c>
      <c r="F77" s="8"/>
      <c r="G77" s="7">
        <f t="shared" si="7"/>
        <v>7700</v>
      </c>
      <c r="H77" s="8"/>
      <c r="I77" s="6">
        <v>44813</v>
      </c>
    </row>
    <row r="78" spans="1:9" x14ac:dyDescent="0.25">
      <c r="A78" s="7" t="s">
        <v>69</v>
      </c>
      <c r="B78" s="8"/>
      <c r="C78" s="7">
        <v>17</v>
      </c>
      <c r="D78" s="8"/>
      <c r="E78" s="7">
        <v>381.13</v>
      </c>
      <c r="F78" s="8"/>
      <c r="G78" s="7">
        <v>6479.15</v>
      </c>
      <c r="H78" s="8"/>
      <c r="I78" s="3">
        <v>44677</v>
      </c>
    </row>
    <row r="79" spans="1:9" x14ac:dyDescent="0.25">
      <c r="A79" s="7" t="s">
        <v>70</v>
      </c>
      <c r="B79" s="8"/>
      <c r="C79" s="7">
        <v>2</v>
      </c>
      <c r="D79" s="8"/>
      <c r="E79" s="7">
        <v>1000</v>
      </c>
      <c r="F79" s="8"/>
      <c r="G79" s="7">
        <f t="shared" si="0"/>
        <v>2000</v>
      </c>
      <c r="H79" s="8"/>
      <c r="I79" s="3">
        <v>44923</v>
      </c>
    </row>
    <row r="80" spans="1:9" x14ac:dyDescent="0.25">
      <c r="A80" s="7" t="s">
        <v>16</v>
      </c>
      <c r="B80" s="8"/>
      <c r="C80" s="7"/>
      <c r="D80" s="8"/>
      <c r="E80" s="7"/>
      <c r="F80" s="8"/>
      <c r="G80" s="7">
        <f>SUM(G31:H79)</f>
        <v>1187496.55</v>
      </c>
      <c r="H80" s="8"/>
      <c r="I80" s="4"/>
    </row>
    <row r="82" spans="2:3" x14ac:dyDescent="0.25">
      <c r="B82" t="s">
        <v>32</v>
      </c>
      <c r="C82" t="s">
        <v>44</v>
      </c>
    </row>
    <row r="83" spans="2:3" x14ac:dyDescent="0.25">
      <c r="B83" s="29">
        <v>45016</v>
      </c>
    </row>
    <row r="85" spans="2:3" x14ac:dyDescent="0.25">
      <c r="B85" t="s">
        <v>22</v>
      </c>
      <c r="C85" t="s">
        <v>23</v>
      </c>
    </row>
    <row r="86" spans="2:3" x14ac:dyDescent="0.25">
      <c r="B86" s="29">
        <v>45016</v>
      </c>
    </row>
    <row r="88" spans="2:3" x14ac:dyDescent="0.25">
      <c r="B88" t="s">
        <v>24</v>
      </c>
      <c r="C88" t="s">
        <v>25</v>
      </c>
    </row>
    <row r="89" spans="2:3" x14ac:dyDescent="0.25">
      <c r="B89" t="s">
        <v>26</v>
      </c>
    </row>
  </sheetData>
  <mergeCells count="224">
    <mergeCell ref="G44:H44"/>
    <mergeCell ref="A45:B45"/>
    <mergeCell ref="C45:D45"/>
    <mergeCell ref="E45:F45"/>
    <mergeCell ref="G45:H45"/>
    <mergeCell ref="G42:H42"/>
    <mergeCell ref="A43:B43"/>
    <mergeCell ref="C43:D43"/>
    <mergeCell ref="E43:F43"/>
    <mergeCell ref="G43:H43"/>
    <mergeCell ref="A27:I27"/>
    <mergeCell ref="H24:I24"/>
    <mergeCell ref="H25:I25"/>
    <mergeCell ref="A20:G20"/>
    <mergeCell ref="H20:I20"/>
    <mergeCell ref="A19:G19"/>
    <mergeCell ref="A21:G21"/>
    <mergeCell ref="A22:G22"/>
    <mergeCell ref="A80:B80"/>
    <mergeCell ref="C80:D80"/>
    <mergeCell ref="E80:F80"/>
    <mergeCell ref="G80:H80"/>
    <mergeCell ref="A23:G23"/>
    <mergeCell ref="A24:G24"/>
    <mergeCell ref="A25:G25"/>
    <mergeCell ref="H19:I19"/>
    <mergeCell ref="H21:I21"/>
    <mergeCell ref="H22:I22"/>
    <mergeCell ref="H23:I23"/>
    <mergeCell ref="A30:B30"/>
    <mergeCell ref="C30:D30"/>
    <mergeCell ref="A38:B38"/>
    <mergeCell ref="A39:B39"/>
    <mergeCell ref="A1:I1"/>
    <mergeCell ref="A2:I4"/>
    <mergeCell ref="A6:I6"/>
    <mergeCell ref="A17:I17"/>
    <mergeCell ref="A18:I18"/>
    <mergeCell ref="E30:F30"/>
    <mergeCell ref="G30:H30"/>
    <mergeCell ref="A37:B37"/>
    <mergeCell ref="C37:D37"/>
    <mergeCell ref="E37:F37"/>
    <mergeCell ref="G37:H37"/>
    <mergeCell ref="C31:D31"/>
    <mergeCell ref="E31:F31"/>
    <mergeCell ref="G31:H31"/>
    <mergeCell ref="C32:D32"/>
    <mergeCell ref="E32:F32"/>
    <mergeCell ref="G32:H32"/>
    <mergeCell ref="A34:B34"/>
    <mergeCell ref="C34:D34"/>
    <mergeCell ref="E34:F34"/>
    <mergeCell ref="G34:H34"/>
    <mergeCell ref="A35:B35"/>
    <mergeCell ref="A36:B36"/>
    <mergeCell ref="C35:D35"/>
    <mergeCell ref="A46:B46"/>
    <mergeCell ref="A47:B47"/>
    <mergeCell ref="A41:B41"/>
    <mergeCell ref="A42:B42"/>
    <mergeCell ref="A44:B44"/>
    <mergeCell ref="E38:F38"/>
    <mergeCell ref="A48:B48"/>
    <mergeCell ref="A51:B51"/>
    <mergeCell ref="A65:B65"/>
    <mergeCell ref="C65:D65"/>
    <mergeCell ref="E65:F65"/>
    <mergeCell ref="A73:B73"/>
    <mergeCell ref="C73:D73"/>
    <mergeCell ref="E73:F73"/>
    <mergeCell ref="C36:D36"/>
    <mergeCell ref="C39:D39"/>
    <mergeCell ref="C46:D46"/>
    <mergeCell ref="C47:D47"/>
    <mergeCell ref="C38:D38"/>
    <mergeCell ref="C41:D41"/>
    <mergeCell ref="E41:F41"/>
    <mergeCell ref="C42:D42"/>
    <mergeCell ref="E42:F42"/>
    <mergeCell ref="C44:D44"/>
    <mergeCell ref="E44:F44"/>
    <mergeCell ref="C48:D48"/>
    <mergeCell ref="E48:F48"/>
    <mergeCell ref="C51:D51"/>
    <mergeCell ref="E51:F51"/>
    <mergeCell ref="A31:B31"/>
    <mergeCell ref="A32:B32"/>
    <mergeCell ref="G35:H35"/>
    <mergeCell ref="G36:H36"/>
    <mergeCell ref="G39:H39"/>
    <mergeCell ref="G46:H46"/>
    <mergeCell ref="G47:H47"/>
    <mergeCell ref="G38:H38"/>
    <mergeCell ref="E35:F35"/>
    <mergeCell ref="E36:F36"/>
    <mergeCell ref="E39:F39"/>
    <mergeCell ref="E46:F46"/>
    <mergeCell ref="E47:F47"/>
    <mergeCell ref="G41:H41"/>
    <mergeCell ref="A33:B33"/>
    <mergeCell ref="C33:D33"/>
    <mergeCell ref="E33:F33"/>
    <mergeCell ref="G33:H33"/>
    <mergeCell ref="A40:B40"/>
    <mergeCell ref="C40:D40"/>
    <mergeCell ref="E40:F40"/>
    <mergeCell ref="G40:H40"/>
    <mergeCell ref="A79:B79"/>
    <mergeCell ref="C79:D79"/>
    <mergeCell ref="E79:F79"/>
    <mergeCell ref="G79:H79"/>
    <mergeCell ref="A76:B76"/>
    <mergeCell ref="C76:D76"/>
    <mergeCell ref="E76:F76"/>
    <mergeCell ref="G76:H76"/>
    <mergeCell ref="A77:B77"/>
    <mergeCell ref="C77:D77"/>
    <mergeCell ref="E77:F77"/>
    <mergeCell ref="G77:H77"/>
    <mergeCell ref="A78:B78"/>
    <mergeCell ref="C78:D78"/>
    <mergeCell ref="E78:F78"/>
    <mergeCell ref="G78:H78"/>
    <mergeCell ref="A55:B55"/>
    <mergeCell ref="C55:D55"/>
    <mergeCell ref="E55:F55"/>
    <mergeCell ref="G55:H55"/>
    <mergeCell ref="A56:B56"/>
    <mergeCell ref="C56:D56"/>
    <mergeCell ref="E56:F56"/>
    <mergeCell ref="G56:H56"/>
    <mergeCell ref="A57:B57"/>
    <mergeCell ref="C57:D57"/>
    <mergeCell ref="E57:F57"/>
    <mergeCell ref="G57:H57"/>
    <mergeCell ref="A58:B58"/>
    <mergeCell ref="C58:D58"/>
    <mergeCell ref="E58:F58"/>
    <mergeCell ref="G58:H58"/>
    <mergeCell ref="A59:B59"/>
    <mergeCell ref="C59:D59"/>
    <mergeCell ref="E59:F59"/>
    <mergeCell ref="G59:H59"/>
    <mergeCell ref="A61:B61"/>
    <mergeCell ref="C61:D61"/>
    <mergeCell ref="E61:F61"/>
    <mergeCell ref="G61:H61"/>
    <mergeCell ref="A62:B62"/>
    <mergeCell ref="C62:D62"/>
    <mergeCell ref="E62:F62"/>
    <mergeCell ref="G62:H62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54:B54"/>
    <mergeCell ref="C54:D54"/>
    <mergeCell ref="E54:F54"/>
    <mergeCell ref="G54:H54"/>
    <mergeCell ref="A60:B60"/>
    <mergeCell ref="C60:D60"/>
    <mergeCell ref="E60:F60"/>
    <mergeCell ref="G60:H60"/>
    <mergeCell ref="A63:B63"/>
    <mergeCell ref="C63:D63"/>
    <mergeCell ref="E63:F63"/>
    <mergeCell ref="G63:H63"/>
    <mergeCell ref="A64:B64"/>
    <mergeCell ref="C64:D64"/>
    <mergeCell ref="E64:F64"/>
    <mergeCell ref="G64:H64"/>
    <mergeCell ref="G65:H65"/>
    <mergeCell ref="A66:B66"/>
    <mergeCell ref="C66:D66"/>
    <mergeCell ref="E66:F66"/>
    <mergeCell ref="G66:H66"/>
    <mergeCell ref="A75:B75"/>
    <mergeCell ref="C75:D75"/>
    <mergeCell ref="E75:F75"/>
    <mergeCell ref="G75:H75"/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3:H73"/>
    <mergeCell ref="A74:B74"/>
    <mergeCell ref="C74:D74"/>
    <mergeCell ref="E74:F74"/>
    <mergeCell ref="G74:H74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2023-03-22T13:58:35Z</dcterms:modified>
</cp:coreProperties>
</file>